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 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<sst xmlns="http://schemas.openxmlformats.org/spreadsheetml/2006/main" count="234" uniqueCount="85">
  <si>
    <t xml:space="preserve">Oplocení areálů SVČ a VZMB v parku Lužánky</t>
  </si>
  <si>
    <t xml:space="preserve">Výkaz prvků a výměr</t>
  </si>
  <si>
    <t xml:space="preserve">Název</t>
  </si>
  <si>
    <t xml:space="preserve">Měrná jednotka</t>
  </si>
  <si>
    <t xml:space="preserve">hmotnost / MJ (kg)</t>
  </si>
  <si>
    <t xml:space="preserve">Etapa 1 
počet MJ</t>
  </si>
  <si>
    <t xml:space="preserve">Etapa 1
hmotnost celkem (kg)</t>
  </si>
  <si>
    <t xml:space="preserve">Etapa 2
počet MJ</t>
  </si>
  <si>
    <t xml:space="preserve">Etapa 2
hmotnost (kg)</t>
  </si>
  <si>
    <t xml:space="preserve">Bourání</t>
  </si>
  <si>
    <t xml:space="preserve">Odstranění stávajícího oplocení a bran</t>
  </si>
  <si>
    <t xml:space="preserve">bm</t>
  </si>
  <si>
    <t xml:space="preserve">Plotové sloupky</t>
  </si>
  <si>
    <t xml:space="preserve">Pozn. Barevnost veškerých práškově lakovaných částí bude vzorkována a odsouhlasena autorským dozorem, správcem parku a orgány památkové péče. Barevnost je navržena jako matná tmavě zelená, např. RAL 6005 (barva mobiliáře v parku Lužánky), případně RAL 6009 (jedlově zelená) nebo RAL 6012 (černozelená, méně výrazná barva)</t>
  </si>
  <si>
    <t xml:space="preserve">Ocelový sloupek - čtyřhraný ocelový profil uzavřený, 70x70 mm, tl. 3 mm, délka 2000 mm
Navařené konzoly pro upevnění výplní
Navařené desky pro kotvení do bet. základu, P10, 170x170 mm, 4 otvory Ø 12 mm
Pozink + práškově lakováno</t>
  </si>
  <si>
    <t xml:space="preserve">ks</t>
  </si>
  <si>
    <t xml:space="preserve">Ocelový sloupek s nižšimi konzolami - čtyřhraný ocelový profil uzavřený, 70x70 mm, tl. 3 mm, délka 2000 mm
Navařené konzoly pro upevnění výplní - konzoly na jedné straně sloupku navařit o cca 60 mm níže dle sklonitosti terénu - nutno ověřit dle skutečného stavu
Navařené desky pro kotvení do bet. základu, P10, 170x170 mm, 4 otvory Ø 12 mm
Pozink + práškově lakováno</t>
  </si>
  <si>
    <t xml:space="preserve">Ocelový sloupek zesílený (pro brány) - čtyřhraný ocelový profil uzavřený, 70x70 mm, tl. 5 mm, délka 2000 mm, 
Navařené konzoly pro upevnění výplní - L profil, 10 mm
Navařené desky pro kotvení do bet. základu,  P12, 170x300 mm, 4 otvory Ø 18 mm
Pozink + práškově lakováno</t>
  </si>
  <si>
    <t xml:space="preserve">Ocelový sloupek (pro branky) - čtyřhraný ocelový profil uzavřený, 70x70 mm, tl. 3 mm, délka 2000 mm, 
Navařené konzoly pro upevnění výplní - L profil, 10 mm
Navařené desky pro kotvení do bet. základu, P10, 170x170 mm, 4 otvory Ø 12 mm
Navařený protikus - dorazová lišta - pro zámek branky
Pozink + práškově lakováno</t>
  </si>
  <si>
    <t xml:space="preserve">Ocelový sloupek zesílený pro popínavky krajní - čtyřhraný ocelový profil uzavřený, 70x70 mm, tl. 5 mm, délka 2000 mm, 
Navařené konzoly pro upevnění výplní - L profil, 10 mm
Navařené desky pro kotvení do bet. základu,  P12, 170x300 mm, 4 otvory Ø 18 mm
Navařený T profil pro kotvení konstrukce pro popínavky, 4 ks
Pozink + práškově lakováno
Pozn.: před zadáním do výroby bude způsob kotvení konstrukce pro popínavky konzultován s dodavatelem systému pro pnutí rostlin</t>
  </si>
  <si>
    <t xml:space="preserve">Ocelový sloupek pro popínavky středový - čtyřhraný ocelový profil uzavřený, 70x70 mm, tl. 3 mm, délka 2000 mm, 
Navařené konzoly pro upevnění výplní - L profil, 10 mm
Navařené desky pro kotvení do bet. základu, P10, 170x170 mm, 4 otvory Ø 12 mm
Navařený T profil pro kotvení konstrukce pro popínavky, 2 ks
Pozink + práškově lakováno
Pozn.: před zadáním do výroby bude způsob kotvení konstrukce pro popínavky konzultován s dodavatelem systému pro pnutí rostlin</t>
  </si>
  <si>
    <t xml:space="preserve">Ocelový sloupek prodloužený - čtyřhraný ocelový profil uzavřený, 70x70 mm, tl. 3 mm, délka 3100 mm
Navařené konzoly pro upevnění výplní
Navařené desky pro kotvení do bet. základu,  P12, 170x300 mm, 4 otvory Ø 18 mm
Pozink + práškově lakováno</t>
  </si>
  <si>
    <t xml:space="preserve">Výkop pro patky</t>
  </si>
  <si>
    <t xml:space="preserve">Víčko plotového sloupku, ocel, 70x70 mm</t>
  </si>
  <si>
    <t xml:space="preserve">Betonová patka, beton C20/25, XC2, Ø 400 mm, výška 800 mm</t>
  </si>
  <si>
    <t xml:space="preserve">Chemická kotva M10, hloubka vrtání 80 mm, 4 ks / sloupek</t>
  </si>
  <si>
    <t xml:space="preserve">Betonová patka, beton C20/25, XC2, Ø 500 mm, výška 1000 mm</t>
  </si>
  <si>
    <t xml:space="preserve">Chemická kotva M16, hloubka vrtání 160 mm, 4ks / sloupek</t>
  </si>
  <si>
    <t xml:space="preserve">Plotové výplně</t>
  </si>
  <si>
    <t xml:space="preserve">Pozn. Barevnost veškerých práškově lakovaných částí bude vzorkována a odsouhlasena autorským dozorem, správcem parku a orgány památkové péče. Barevnost je navržena jako matná tmavě zelená, např. RAL 6005</t>
  </si>
  <si>
    <t xml:space="preserve">Plot A Standardní modul - svařovaná ocelová konstrukce, pozink + práškově lakováno, svařeno z:</t>
  </si>
  <si>
    <t xml:space="preserve">Ohýbané ocelové tyče, průměr 20 mm, délka 3820 mm, 7 ks / modul</t>
  </si>
  <si>
    <t xml:space="preserve">Ocelová pásovina 70 mm, tl. 10 mm, délky 2080 mm, 2 ks / modul</t>
  </si>
  <si>
    <t xml:space="preserve">K upevnění ke sloupkům:</t>
  </si>
  <si>
    <t xml:space="preserve">Nerezový šroub s maticí kloboukovou M10, 4 ks / modul</t>
  </si>
  <si>
    <t xml:space="preserve">Plot A - atyp A1 - svařovaná ocelová konstrukce, pozink + práškově lakováno, svařeno z:</t>
  </si>
  <si>
    <t xml:space="preserve">Ohýbané ocelové tyče, průměr 20 mm, délka 3820 mm, 6 ks / modul</t>
  </si>
  <si>
    <t xml:space="preserve">Ocelová pásovina 70 mm, tl. 10 mm, délky 1576 mm, 2 ks / modul</t>
  </si>
  <si>
    <t xml:space="preserve">Plot A - atyp A2 - svařovaná ocelová konstrukce, pozink + práškově lakováno, svařeno z:</t>
  </si>
  <si>
    <t xml:space="preserve">Ohýbané ocelové tyče, průměr 20 mm, délka 3820 mm, 4 ks / modul</t>
  </si>
  <si>
    <t xml:space="preserve">Ocelová pásovina 70 mm, tl. 10 mm, délky 1082 mm, 2 ks / modul</t>
  </si>
  <si>
    <t xml:space="preserve">Plot A - atyp A3 - svařovaná ocelová konstrukce, pozink + práškově lakováno, svařeno z:</t>
  </si>
  <si>
    <t xml:space="preserve">Ocelová pásovina 70 mm, tl. 10 mm, délky 1649 mm, 2 ks / modul</t>
  </si>
  <si>
    <t xml:space="preserve">Plot A - atyp A4 - svařovaná ocelová konstrukce, pozink + práškově lakováno, svařeno z:</t>
  </si>
  <si>
    <t xml:space="preserve">Ohýbané ocelové tyče, průměr 20 mm, délka 3820 mm, 5 ks / modul</t>
  </si>
  <si>
    <t xml:space="preserve">Ohýbaná ocelová tyč, průměr 20 mm, délka 4952 mm, 1 ks / modul</t>
  </si>
  <si>
    <t xml:space="preserve">Ocelová pásovina 70 mm, tl. 10 mm, délky 995mm, 1 ks / modul</t>
  </si>
  <si>
    <t xml:space="preserve">Ocelová pásovina 70 mm, tl. 10 mm, délky 992mm, 2 ks / modul</t>
  </si>
  <si>
    <t xml:space="preserve">Ocelová pásovina 70 mm, tl. 10 mm, délky 2095 mm, svařeno ze 3 částí, tvar kopíruje stávající zídku, 1 ks / modul</t>
  </si>
  <si>
    <t xml:space="preserve">Nerezový šroub s maticí kloboukovou M10, 8 ks / modul</t>
  </si>
  <si>
    <t xml:space="preserve">Plot A - atyp A5 - svařovaná ocelová konstrukce, pozink + práškově lakováno, svařeno z:</t>
  </si>
  <si>
    <t xml:space="preserve">Ocelová pásovina 70 mm, tl. 10 mm, délky 1258 mm, 2 ks / modul</t>
  </si>
  <si>
    <t xml:space="preserve">Plot B Standardní modul - svařovaná ocelová konstrukce, pozink + práškově lakováno, svařeno z:</t>
  </si>
  <si>
    <t xml:space="preserve">ocelový plech, tl. 1 mm, 2080 x 1880 mm</t>
  </si>
  <si>
    <t xml:space="preserve">ocelový čtyřhraný profily uzavřený, 25x25 mm, tl. 2 mm, délka 1880 mm, 7 ks / modul</t>
  </si>
  <si>
    <t xml:space="preserve">Plot B - atyp B1 - svařovaná ocelová konstrukce, pozink + práškově lakováno, svařeno z:</t>
  </si>
  <si>
    <t xml:space="preserve">ocelový plech, tl. 1 mm, 1508 x 1880 mm</t>
  </si>
  <si>
    <t xml:space="preserve">ocelový čtyřhraný profily uzavřený, 25x25 mm, tl. 2 mm, délka 1880 mm, 5 ks / modul</t>
  </si>
  <si>
    <t xml:space="preserve">Ocelová pásovina 70 mm, tl. 10 mm, délky 1508 mm, 2 ks / modul</t>
  </si>
  <si>
    <t xml:space="preserve">Plot B - atyp B2 - svařovaná ocelová konstrukce, pozink + práškově lakováno, svařeno z:</t>
  </si>
  <si>
    <t xml:space="preserve">ocelový plech, tl. 1 mm, 789 x 1880 mm</t>
  </si>
  <si>
    <t xml:space="preserve">Ocelová pásovina 70 mm, tl. 10 mm, délky 789 mm, 2 ks / modul</t>
  </si>
  <si>
    <t xml:space="preserve">Konstrukce pro popínavky</t>
  </si>
  <si>
    <t xml:space="preserve">Napínací nerezové lano, průměr 6 mm, na koncích zalisovaná koncovka s vnějším závitem, koncovka prostrřena ocelovým profilem, na koncovku dána podložka a zašroubována matka + matka s kloboukem</t>
  </si>
  <si>
    <t xml:space="preserve">m</t>
  </si>
  <si>
    <t xml:space="preserve">Opletové nerezové lanko, průměr 2 mm, k upevnění sítě na nerez. lano </t>
  </si>
  <si>
    <t xml:space="preserve">Nerezová síť, průměr lanka 2 mm, rozměr oka 100x175mm, vertikální orientace</t>
  </si>
  <si>
    <t xml:space="preserve">m2</t>
  </si>
  <si>
    <t xml:space="preserve">Brány a branky</t>
  </si>
  <si>
    <t xml:space="preserve">Brána A - svařovaná ocelová konstrukce, pozink + práškově lakováno, svařeno z:</t>
  </si>
  <si>
    <t xml:space="preserve">Ocelové tyče, průměr 20 mm, délka 1780, 26 ks / brána</t>
  </si>
  <si>
    <t xml:space="preserve">Rám z ocelového profilu 60x40 mm, tl. 3 mm,  2000x1900 mm, otvor na kliku a zámek</t>
  </si>
  <si>
    <t xml:space="preserve">Rám z ocelového profilu 60x40 mm, tl. 3 mm,  2000x1900 mm, otvor pro západku zámku, dorazová lišta</t>
  </si>
  <si>
    <t xml:space="preserve">Oka na visací zámek - ocelová pásovina 10 mm s otvorem, 2 ks / brána</t>
  </si>
  <si>
    <t xml:space="preserve">Oka na zemní zástrče - ocel, 2 ks / brána</t>
  </si>
  <si>
    <t xml:space="preserve">Zemní zástrč, 500 mm, ocel pozinkovaná, 2 ks / brána</t>
  </si>
  <si>
    <t xml:space="preserve">Regulovatelný pant, 4 ks / brána</t>
  </si>
  <si>
    <t xml:space="preserve">zámek P+L, klika s kruhovým průřezem</t>
  </si>
  <si>
    <t xml:space="preserve">Branka A - svařovaná ocelová konstrukce, pozink + práškově lakováno, svařeno z:</t>
  </si>
  <si>
    <t xml:space="preserve">Ocelové tyče, průměr 20 mm, délka 1780, 5 ks / brána</t>
  </si>
  <si>
    <t xml:space="preserve">Rám z ocelového profilu 60x40 mm, tl. 3 mm,  900x1900 mm, otvor na kliku a zámek</t>
  </si>
  <si>
    <t xml:space="preserve">Regulovatelný pant, 2 ks / branka</t>
  </si>
  <si>
    <t xml:space="preserve">Brána B - svařovaná ocelová konstrukce, pozink + práškově lakováno, svařeno z:</t>
  </si>
  <si>
    <t xml:space="preserve">Ocelový plech tl. 1 mm, 1880x1780 mm, 2 ks / brána</t>
  </si>
  <si>
    <t xml:space="preserve">ocelový čtyřhraný profily uzavřený, 25x25 mm, tl. 2 mm, délka 1780 mm, 12 ks / brána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</si>
</sst>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4"/>
      <color rgb="FF00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u val="single"/>
      <sz val="10"/>
      <color theme="1"/>
      <name val="Arial"/>
      <family val="0"/>
      <charset val="1"/>
    </font>
    <font>
      <i val="true"/>
      <sz val="10"/>
      <color theme="1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outlinePr summaryBelow="0"/>
    <pageSetUpPr fitToPage="false"/>
  </sheetPr>
  <dimension ref="A2:AB1048576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selection pane="topLeft" activeCell="I10" activeCellId="0" sqref="I10"/>
    </sheetView>
  </sheetViews>
  <sheetFormatPr defaultColWidth="12.6328125" defaultRowHeight="15.75" customHeight="true" zeroHeight="false" outlineLevelRow="0" outlineLevelCol="0"/>
  <cols>
    <col collapsed="false" customWidth="true" hidden="false" outlineLevel="0" max="1" min="1" style="1" width="4.25"/>
    <col collapsed="false" customWidth="true" hidden="false" outlineLevel="0" max="2" min="2" style="1" width="67.34"/>
    <col collapsed="false" customWidth="true" hidden="false" outlineLevel="0" max="3" min="3" style="1" width="7.57"/>
    <col collapsed="false" customWidth="true" hidden="false" outlineLevel="0" max="4" min="4" style="1" width="9.4"/>
    <col collapsed="false" customWidth="true" hidden="false" outlineLevel="0" max="5" min="5" style="1" width="9.15"/>
    <col collapsed="false" customWidth="true" hidden="false" outlineLevel="0" max="6" min="6" style="1" width="11.32"/>
    <col collapsed="false" customWidth="true" hidden="false" outlineLevel="0" max="7" min="7" style="1" width="9.27"/>
    <col collapsed="false" customWidth="false" hidden="false" outlineLevel="0" max="8" min="8" style="1" width="12.65"/>
    <col collapsed="false" customWidth="false" hidden="false" outlineLevel="0" max="16384" min="9" style="1" width="12.63"/>
  </cols>
  <sheetData>
    <row r="2" customFormat="false" ht="17.35" hidden="false" customHeight="false" outlineLevel="0" collapsed="false">
      <c r="B2" s="2" t="s">
        <v>0</v>
      </c>
    </row>
    <row r="3" customFormat="false" ht="15.75" hidden="false" customHeight="false" outlineLevel="0" collapsed="false">
      <c r="B3" s="3" t="s">
        <v>1</v>
      </c>
    </row>
    <row r="4" customFormat="false" ht="35.45" hidden="false" customHeight="false" outlineLevel="0" collapsed="false">
      <c r="A4" s="4"/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r="5" customFormat="false" ht="15.75" hidden="false" customHeight="false" outlineLevel="0" collapsed="false">
      <c r="A5" s="6"/>
      <c r="B5" s="7" t="s">
        <v>9</v>
      </c>
      <c r="C5" s="8"/>
      <c r="D5" s="6"/>
      <c r="E5" s="6"/>
      <c r="F5" s="6"/>
      <c r="G5" s="6"/>
      <c r="H5" s="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customFormat="false" ht="15.75" hidden="false" customHeight="false" outlineLevel="0" collapsed="false">
      <c r="A6" s="6"/>
      <c r="B6" s="10" t="s">
        <v>10</v>
      </c>
      <c r="C6" s="8" t="s">
        <v>11</v>
      </c>
      <c r="D6" s="6"/>
      <c r="E6" s="6" t="n">
        <v>115</v>
      </c>
      <c r="F6" s="6"/>
      <c r="G6" s="6" t="n">
        <v>122</v>
      </c>
      <c r="H6" s="6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customFormat="false" ht="15.75" hidden="false" customHeight="false" outlineLevel="0" collapsed="false">
      <c r="A7" s="6"/>
      <c r="B7" s="7"/>
      <c r="C7" s="8"/>
      <c r="D7" s="6"/>
      <c r="E7" s="6"/>
      <c r="F7" s="6"/>
      <c r="G7" s="6"/>
      <c r="H7" s="6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customFormat="false" ht="15.75" hidden="false" customHeight="false" outlineLevel="0" collapsed="false">
      <c r="A8" s="6"/>
      <c r="B8" s="7" t="s">
        <v>12</v>
      </c>
      <c r="C8" s="8"/>
      <c r="D8" s="6"/>
      <c r="E8" s="6"/>
      <c r="F8" s="6"/>
      <c r="G8" s="6"/>
      <c r="H8" s="6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customFormat="false" ht="58.2" hidden="false" customHeight="false" outlineLevel="0" collapsed="false">
      <c r="A9" s="6"/>
      <c r="B9" s="11" t="s">
        <v>13</v>
      </c>
      <c r="C9" s="8"/>
      <c r="D9" s="12"/>
      <c r="E9" s="12"/>
      <c r="F9" s="12"/>
      <c r="G9" s="12"/>
      <c r="H9" s="12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customFormat="false" ht="15.75" hidden="false" customHeight="false" outlineLevel="0" collapsed="false">
      <c r="A10" s="6"/>
      <c r="B10" s="10"/>
      <c r="C10" s="8"/>
      <c r="D10" s="12"/>
      <c r="E10" s="12"/>
      <c r="F10" s="12"/>
      <c r="G10" s="12"/>
      <c r="H10" s="12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customFormat="false" ht="70.95" hidden="false" customHeight="true" outlineLevel="0" collapsed="false">
      <c r="A11" s="6"/>
      <c r="B11" s="10" t="s">
        <v>14</v>
      </c>
      <c r="C11" s="8" t="s">
        <v>15</v>
      </c>
      <c r="D11" s="12" t="n">
        <f aca="false">12.623+(0.393*4)+2.269</f>
        <v>16.464</v>
      </c>
      <c r="E11" s="12" t="n">
        <v>49</v>
      </c>
      <c r="F11" s="12" t="n">
        <f aca="false">D11*E11</f>
        <v>806.736</v>
      </c>
      <c r="G11" s="12" t="n">
        <v>28</v>
      </c>
      <c r="H11" s="12" t="n">
        <f aca="false">D11*G11</f>
        <v>460.992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customFormat="false" ht="85" hidden="false" customHeight="true" outlineLevel="0" collapsed="false">
      <c r="A12" s="6"/>
      <c r="B12" s="10" t="s">
        <v>16</v>
      </c>
      <c r="C12" s="8" t="s">
        <v>15</v>
      </c>
      <c r="D12" s="12" t="n">
        <f aca="false">12.623+(0.393*4)+2.269</f>
        <v>16.464</v>
      </c>
      <c r="E12" s="12" t="n">
        <v>3</v>
      </c>
      <c r="F12" s="12" t="n">
        <f aca="false">D12*E12</f>
        <v>49.392</v>
      </c>
      <c r="G12" s="12" t="n">
        <v>0</v>
      </c>
      <c r="H12" s="12" t="n">
        <f aca="false">D12*G12</f>
        <v>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customFormat="false" ht="69.6" hidden="false" customHeight="false" outlineLevel="0" collapsed="false">
      <c r="A13" s="6"/>
      <c r="B13" s="10" t="s">
        <v>17</v>
      </c>
      <c r="C13" s="8" t="s">
        <v>15</v>
      </c>
      <c r="D13" s="12" t="n">
        <f aca="false">20.41+(0.393*4)+4.804</f>
        <v>26.786</v>
      </c>
      <c r="E13" s="12" t="n">
        <v>4</v>
      </c>
      <c r="F13" s="12" t="n">
        <f aca="false">D13*E13</f>
        <v>107.144</v>
      </c>
      <c r="G13" s="12" t="n">
        <v>4</v>
      </c>
      <c r="H13" s="12" t="n">
        <f aca="false">D13*G13</f>
        <v>107.144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customFormat="false" ht="35.45" hidden="false" customHeight="false" outlineLevel="0" collapsed="false">
      <c r="A14" s="4"/>
      <c r="B14" s="4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G14" s="5" t="s">
        <v>7</v>
      </c>
      <c r="H14" s="5" t="s">
        <v>8</v>
      </c>
    </row>
    <row r="15" customFormat="false" ht="80.95" hidden="false" customHeight="false" outlineLevel="0" collapsed="false">
      <c r="A15" s="6"/>
      <c r="B15" s="10" t="s">
        <v>18</v>
      </c>
      <c r="C15" s="8" t="s">
        <v>15</v>
      </c>
      <c r="D15" s="12" t="n">
        <f aca="false">12.623+(0.393*4)+2.269</f>
        <v>16.464</v>
      </c>
      <c r="E15" s="12" t="n">
        <v>1</v>
      </c>
      <c r="F15" s="12" t="n">
        <f aca="false">D15*E15</f>
        <v>16.464</v>
      </c>
      <c r="G15" s="12" t="n">
        <v>1</v>
      </c>
      <c r="H15" s="12" t="n">
        <f aca="false">D15*G15</f>
        <v>16.464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customFormat="false" ht="115.1" hidden="false" customHeight="false" outlineLevel="0" collapsed="false">
      <c r="A16" s="6"/>
      <c r="B16" s="10" t="s">
        <v>19</v>
      </c>
      <c r="C16" s="8" t="s">
        <v>15</v>
      </c>
      <c r="D16" s="12" t="n">
        <f aca="false">20.41+(0.393*4)+4.804+(0.471*4)</f>
        <v>28.67</v>
      </c>
      <c r="E16" s="12" t="n">
        <v>0</v>
      </c>
      <c r="F16" s="12" t="n">
        <f aca="false">D16*E16</f>
        <v>0</v>
      </c>
      <c r="G16" s="12" t="n">
        <v>6</v>
      </c>
      <c r="H16" s="12" t="n">
        <f aca="false">D16*G16</f>
        <v>172.02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customFormat="false" ht="115.1" hidden="false" customHeight="false" outlineLevel="0" collapsed="false">
      <c r="A17" s="6"/>
      <c r="B17" s="10" t="s">
        <v>20</v>
      </c>
      <c r="C17" s="8" t="s">
        <v>15</v>
      </c>
      <c r="D17" s="12" t="n">
        <f aca="false">12.623+(0.393*4)+2.269+(0.471*2)</f>
        <v>17.406</v>
      </c>
      <c r="E17" s="12" t="n">
        <v>0</v>
      </c>
      <c r="F17" s="12" t="n">
        <f aca="false">D17*E17</f>
        <v>0</v>
      </c>
      <c r="G17" s="12" t="n">
        <v>20</v>
      </c>
      <c r="H17" s="12" t="n">
        <f aca="false">D17*G17</f>
        <v>348.12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customFormat="false" ht="85" hidden="false" customHeight="true" outlineLevel="0" collapsed="false">
      <c r="A18" s="6"/>
      <c r="B18" s="10" t="s">
        <v>21</v>
      </c>
      <c r="C18" s="8" t="s">
        <v>15</v>
      </c>
      <c r="D18" s="12" t="n">
        <f aca="false">19.565+(0.393*4)+4.804</f>
        <v>25.941</v>
      </c>
      <c r="E18" s="12" t="n">
        <v>0</v>
      </c>
      <c r="F18" s="12" t="n">
        <f aca="false">D18*E18</f>
        <v>0</v>
      </c>
      <c r="G18" s="12" t="n">
        <v>1</v>
      </c>
      <c r="H18" s="12" t="n">
        <f aca="false">D18*G18</f>
        <v>25.941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customFormat="false" ht="35.45" hidden="false" customHeight="false" outlineLevel="0" collapsed="false">
      <c r="A19" s="4"/>
      <c r="B19" s="4" t="s">
        <v>2</v>
      </c>
      <c r="C19" s="5" t="s">
        <v>3</v>
      </c>
      <c r="D19" s="5" t="s">
        <v>4</v>
      </c>
      <c r="E19" s="5" t="s">
        <v>5</v>
      </c>
      <c r="F19" s="5" t="s">
        <v>6</v>
      </c>
      <c r="G19" s="5" t="s">
        <v>7</v>
      </c>
      <c r="H19" s="5" t="s">
        <v>8</v>
      </c>
    </row>
    <row r="20" customFormat="false" ht="15.75" hidden="false" customHeight="false" outlineLevel="0" collapsed="false">
      <c r="A20" s="6"/>
      <c r="B20" s="10" t="s">
        <v>22</v>
      </c>
      <c r="C20" s="8" t="s">
        <v>15</v>
      </c>
      <c r="D20" s="6"/>
      <c r="E20" s="6" t="n">
        <v>57</v>
      </c>
      <c r="F20" s="6"/>
      <c r="G20" s="6" t="n">
        <v>60</v>
      </c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customFormat="false" ht="15.75" hidden="false" customHeight="false" outlineLevel="0" collapsed="false">
      <c r="A21" s="6"/>
      <c r="B21" s="13" t="s">
        <v>23</v>
      </c>
      <c r="C21" s="8" t="s">
        <v>15</v>
      </c>
      <c r="D21" s="6"/>
      <c r="E21" s="6" t="n">
        <v>57</v>
      </c>
      <c r="F21" s="6"/>
      <c r="G21" s="6" t="n">
        <v>60</v>
      </c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customFormat="false" ht="15.75" hidden="false" customHeight="false" outlineLevel="0" collapsed="false">
      <c r="A22" s="6"/>
      <c r="B22" s="13" t="s">
        <v>24</v>
      </c>
      <c r="C22" s="8" t="s">
        <v>15</v>
      </c>
      <c r="D22" s="6"/>
      <c r="E22" s="6" t="n">
        <v>53</v>
      </c>
      <c r="F22" s="6"/>
      <c r="G22" s="6" t="n">
        <v>49</v>
      </c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customFormat="false" ht="15.75" hidden="false" customHeight="false" outlineLevel="0" collapsed="false">
      <c r="A23" s="6"/>
      <c r="B23" s="13" t="s">
        <v>25</v>
      </c>
      <c r="C23" s="8" t="s">
        <v>15</v>
      </c>
      <c r="D23" s="6"/>
      <c r="E23" s="6" t="n">
        <f aca="false">E22*4</f>
        <v>212</v>
      </c>
      <c r="F23" s="6"/>
      <c r="G23" s="6" t="n">
        <f aca="false">G22*4</f>
        <v>196</v>
      </c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customFormat="false" ht="15.75" hidden="false" customHeight="false" outlineLevel="0" collapsed="false">
      <c r="A24" s="6"/>
      <c r="B24" s="13" t="s">
        <v>26</v>
      </c>
      <c r="C24" s="8" t="s">
        <v>15</v>
      </c>
      <c r="D24" s="6"/>
      <c r="E24" s="6" t="n">
        <v>4</v>
      </c>
      <c r="F24" s="6"/>
      <c r="G24" s="6" t="n">
        <v>11</v>
      </c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customFormat="false" ht="15.75" hidden="false" customHeight="false" outlineLevel="0" collapsed="false">
      <c r="A25" s="6"/>
      <c r="B25" s="13" t="s">
        <v>27</v>
      </c>
      <c r="C25" s="8" t="s">
        <v>15</v>
      </c>
      <c r="D25" s="6"/>
      <c r="E25" s="6" t="n">
        <f aca="false">E24*4</f>
        <v>16</v>
      </c>
      <c r="F25" s="6"/>
      <c r="G25" s="6" t="n">
        <f aca="false">G24*4</f>
        <v>44</v>
      </c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customFormat="false" ht="15.75" hidden="false" customHeight="false" outlineLevel="0" collapsed="false">
      <c r="A26" s="6"/>
      <c r="B26" s="14"/>
      <c r="C26" s="8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customFormat="false" ht="15.75" hidden="false" customHeight="false" outlineLevel="0" collapsed="false">
      <c r="A27" s="6"/>
      <c r="B27" s="7" t="s">
        <v>28</v>
      </c>
      <c r="C27" s="8"/>
      <c r="D27" s="6"/>
      <c r="E27" s="6"/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customFormat="false" ht="35.45" hidden="false" customHeight="false" outlineLevel="0" collapsed="false">
      <c r="A28" s="6"/>
      <c r="B28" s="11" t="s">
        <v>29</v>
      </c>
      <c r="C28" s="8"/>
      <c r="D28" s="6"/>
      <c r="E28" s="6"/>
      <c r="F28" s="6"/>
      <c r="G28" s="6"/>
      <c r="H28" s="6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customFormat="false" ht="15.75" hidden="false" customHeight="false" outlineLevel="0" collapsed="false">
      <c r="A29" s="6"/>
      <c r="B29" s="14"/>
      <c r="C29" s="8"/>
      <c r="D29" s="6"/>
      <c r="E29" s="6"/>
      <c r="F29" s="6"/>
      <c r="G29" s="6"/>
      <c r="H29" s="6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customFormat="false" ht="24.05" hidden="false" customHeight="false" outlineLevel="0" collapsed="false">
      <c r="A30" s="6"/>
      <c r="B30" s="14" t="s">
        <v>30</v>
      </c>
      <c r="C30" s="8" t="s">
        <v>15</v>
      </c>
      <c r="D30" s="6"/>
      <c r="E30" s="6" t="n">
        <v>29</v>
      </c>
      <c r="F30" s="6"/>
      <c r="G30" s="6" t="n">
        <v>26</v>
      </c>
      <c r="H30" s="6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customFormat="false" ht="15.75" hidden="false" customHeight="false" outlineLevel="0" collapsed="false">
      <c r="A31" s="6"/>
      <c r="B31" s="10" t="s">
        <v>31</v>
      </c>
      <c r="C31" s="8" t="s">
        <v>15</v>
      </c>
      <c r="D31" s="6" t="n">
        <f aca="false">9.421</f>
        <v>9.421</v>
      </c>
      <c r="E31" s="6" t="n">
        <f aca="false">E30*7</f>
        <v>203</v>
      </c>
      <c r="F31" s="6" t="n">
        <f aca="false">D31*E31</f>
        <v>1912.463</v>
      </c>
      <c r="G31" s="6" t="n">
        <f aca="false">G30*7</f>
        <v>182</v>
      </c>
      <c r="H31" s="6" t="n">
        <f aca="false">D31*G31</f>
        <v>1714.622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customFormat="false" ht="15.75" hidden="false" customHeight="false" outlineLevel="0" collapsed="false">
      <c r="A32" s="6"/>
      <c r="B32" s="10" t="s">
        <v>32</v>
      </c>
      <c r="C32" s="8" t="s">
        <v>15</v>
      </c>
      <c r="D32" s="6" t="n">
        <f aca="false">11.43</f>
        <v>11.43</v>
      </c>
      <c r="E32" s="6" t="n">
        <f aca="false">E30*2</f>
        <v>58</v>
      </c>
      <c r="F32" s="6" t="n">
        <f aca="false">D32*E32</f>
        <v>662.94</v>
      </c>
      <c r="G32" s="6" t="n">
        <f aca="false">G30*2</f>
        <v>52</v>
      </c>
      <c r="H32" s="6" t="n">
        <f aca="false">D32*G32</f>
        <v>594.36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customFormat="false" ht="15.75" hidden="false" customHeight="false" outlineLevel="0" collapsed="false">
      <c r="A33" s="6"/>
      <c r="B33" s="10" t="s">
        <v>33</v>
      </c>
      <c r="C33" s="8"/>
      <c r="D33" s="6"/>
      <c r="E33" s="6"/>
      <c r="F33" s="6"/>
      <c r="G33" s="6"/>
      <c r="H33" s="6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customFormat="false" ht="15.75" hidden="false" customHeight="false" outlineLevel="0" collapsed="false">
      <c r="A34" s="6"/>
      <c r="B34" s="10" t="s">
        <v>34</v>
      </c>
      <c r="C34" s="8" t="s">
        <v>15</v>
      </c>
      <c r="D34" s="6"/>
      <c r="E34" s="6" t="n">
        <f aca="false">E30*4</f>
        <v>116</v>
      </c>
      <c r="F34" s="6"/>
      <c r="G34" s="6" t="n">
        <f aca="false">G30*4</f>
        <v>104</v>
      </c>
      <c r="H34" s="6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customFormat="false" ht="15.75" hidden="false" customHeight="false" outlineLevel="0" collapsed="false">
      <c r="A35" s="6"/>
      <c r="B35" s="10"/>
      <c r="C35" s="8"/>
      <c r="D35" s="6"/>
      <c r="E35" s="6"/>
      <c r="F35" s="6"/>
      <c r="G35" s="6"/>
      <c r="H35" s="6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customFormat="false" ht="24.05" hidden="false" customHeight="false" outlineLevel="0" collapsed="false">
      <c r="A36" s="6"/>
      <c r="B36" s="14" t="s">
        <v>35</v>
      </c>
      <c r="C36" s="8" t="s">
        <v>15</v>
      </c>
      <c r="D36" s="6"/>
      <c r="E36" s="6" t="n">
        <v>1</v>
      </c>
      <c r="F36" s="6"/>
      <c r="G36" s="6" t="n">
        <v>0</v>
      </c>
      <c r="H36" s="6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customFormat="false" ht="15.75" hidden="false" customHeight="false" outlineLevel="0" collapsed="false">
      <c r="A37" s="6"/>
      <c r="B37" s="10" t="s">
        <v>36</v>
      </c>
      <c r="C37" s="8" t="s">
        <v>15</v>
      </c>
      <c r="D37" s="6" t="n">
        <f aca="false">9.421</f>
        <v>9.421</v>
      </c>
      <c r="E37" s="6" t="n">
        <v>6</v>
      </c>
      <c r="F37" s="6" t="n">
        <f aca="false">D37*E37</f>
        <v>56.526</v>
      </c>
      <c r="G37" s="6" t="n">
        <v>0</v>
      </c>
      <c r="H37" s="6" t="n">
        <f aca="false">D37*G37</f>
        <v>0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customFormat="false" ht="15.75" hidden="false" customHeight="false" outlineLevel="0" collapsed="false">
      <c r="A38" s="6"/>
      <c r="B38" s="10" t="s">
        <v>37</v>
      </c>
      <c r="C38" s="8" t="s">
        <v>15</v>
      </c>
      <c r="D38" s="6" t="n">
        <v>8.677</v>
      </c>
      <c r="E38" s="6" t="n">
        <v>2</v>
      </c>
      <c r="F38" s="6" t="n">
        <f aca="false">D38*E38</f>
        <v>17.354</v>
      </c>
      <c r="G38" s="6" t="n">
        <v>0</v>
      </c>
      <c r="H38" s="6" t="n">
        <f aca="false">D38*G38</f>
        <v>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customFormat="false" ht="15.75" hidden="false" customHeight="false" outlineLevel="0" collapsed="false">
      <c r="A39" s="6"/>
      <c r="B39" s="10" t="s">
        <v>33</v>
      </c>
      <c r="C39" s="8"/>
      <c r="D39" s="6"/>
      <c r="E39" s="6"/>
      <c r="F39" s="6"/>
      <c r="G39" s="6"/>
      <c r="H39" s="6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customFormat="false" ht="15.75" hidden="false" customHeight="false" outlineLevel="0" collapsed="false">
      <c r="A40" s="6"/>
      <c r="B40" s="10" t="s">
        <v>34</v>
      </c>
      <c r="C40" s="8" t="s">
        <v>15</v>
      </c>
      <c r="D40" s="6"/>
      <c r="E40" s="6" t="n">
        <v>4</v>
      </c>
      <c r="F40" s="6"/>
      <c r="G40" s="6" t="n">
        <v>0</v>
      </c>
      <c r="H40" s="6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customFormat="false" ht="26.1" hidden="false" customHeight="true" outlineLevel="0" collapsed="false">
      <c r="A41" s="6"/>
      <c r="B41" s="10"/>
      <c r="C41" s="8"/>
      <c r="D41" s="6"/>
      <c r="E41" s="6"/>
      <c r="F41" s="6"/>
      <c r="G41" s="6"/>
      <c r="H41" s="6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</row>
    <row r="42" customFormat="false" ht="35.45" hidden="false" customHeight="false" outlineLevel="0" collapsed="false">
      <c r="A42" s="4"/>
      <c r="B42" s="4" t="s">
        <v>2</v>
      </c>
      <c r="C42" s="5" t="s">
        <v>3</v>
      </c>
      <c r="D42" s="5" t="s">
        <v>4</v>
      </c>
      <c r="E42" s="5" t="s">
        <v>5</v>
      </c>
      <c r="F42" s="5" t="s">
        <v>6</v>
      </c>
      <c r="G42" s="5" t="s">
        <v>7</v>
      </c>
      <c r="H42" s="5" t="s">
        <v>8</v>
      </c>
    </row>
    <row r="43" customFormat="false" ht="24.05" hidden="false" customHeight="false" outlineLevel="0" collapsed="false">
      <c r="A43" s="6"/>
      <c r="B43" s="14" t="s">
        <v>38</v>
      </c>
      <c r="C43" s="8" t="s">
        <v>15</v>
      </c>
      <c r="D43" s="6"/>
      <c r="E43" s="6" t="n">
        <v>1</v>
      </c>
      <c r="F43" s="6"/>
      <c r="G43" s="6" t="n">
        <v>0</v>
      </c>
      <c r="H43" s="6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customFormat="false" ht="15.75" hidden="false" customHeight="false" outlineLevel="0" collapsed="false">
      <c r="A44" s="6"/>
      <c r="B44" s="10" t="s">
        <v>39</v>
      </c>
      <c r="C44" s="8" t="s">
        <v>15</v>
      </c>
      <c r="D44" s="6" t="n">
        <f aca="false">9.421</f>
        <v>9.421</v>
      </c>
      <c r="E44" s="6" t="n">
        <v>4</v>
      </c>
      <c r="F44" s="6" t="n">
        <f aca="false">D44*E44</f>
        <v>37.684</v>
      </c>
      <c r="G44" s="6" t="n">
        <v>0</v>
      </c>
      <c r="H44" s="6" t="n">
        <f aca="false">D44*G44</f>
        <v>0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customFormat="false" ht="15.75" hidden="false" customHeight="false" outlineLevel="0" collapsed="false">
      <c r="A45" s="6"/>
      <c r="B45" s="10" t="s">
        <v>40</v>
      </c>
      <c r="C45" s="8" t="s">
        <v>15</v>
      </c>
      <c r="D45" s="6" t="n">
        <v>5.946</v>
      </c>
      <c r="E45" s="6" t="n">
        <v>2</v>
      </c>
      <c r="F45" s="6" t="n">
        <f aca="false">D45*E45</f>
        <v>11.892</v>
      </c>
      <c r="G45" s="6" t="n">
        <v>0</v>
      </c>
      <c r="H45" s="6" t="n">
        <f aca="false">D45*G45</f>
        <v>0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customFormat="false" ht="15.75" hidden="false" customHeight="false" outlineLevel="0" collapsed="false">
      <c r="A46" s="6"/>
      <c r="B46" s="10" t="s">
        <v>33</v>
      </c>
      <c r="C46" s="8"/>
      <c r="D46" s="6"/>
      <c r="E46" s="6"/>
      <c r="F46" s="6"/>
      <c r="G46" s="6"/>
      <c r="H46" s="6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</row>
    <row r="47" customFormat="false" ht="15.75" hidden="false" customHeight="false" outlineLevel="0" collapsed="false">
      <c r="A47" s="6"/>
      <c r="B47" s="10" t="s">
        <v>34</v>
      </c>
      <c r="C47" s="8" t="s">
        <v>15</v>
      </c>
      <c r="D47" s="6"/>
      <c r="E47" s="6" t="n">
        <v>4</v>
      </c>
      <c r="F47" s="6"/>
      <c r="G47" s="6" t="n">
        <v>0</v>
      </c>
      <c r="H47" s="6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</row>
    <row r="48" customFormat="false" ht="15.75" hidden="false" customHeight="false" outlineLevel="0" collapsed="false">
      <c r="A48" s="6"/>
      <c r="B48" s="10"/>
      <c r="C48" s="8"/>
      <c r="D48" s="6"/>
      <c r="E48" s="6"/>
      <c r="F48" s="6"/>
      <c r="G48" s="6"/>
      <c r="H48" s="6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</row>
    <row r="49" customFormat="false" ht="24.05" hidden="false" customHeight="false" outlineLevel="0" collapsed="false">
      <c r="A49" s="6"/>
      <c r="B49" s="14" t="s">
        <v>41</v>
      </c>
      <c r="C49" s="8" t="s">
        <v>15</v>
      </c>
      <c r="D49" s="6"/>
      <c r="E49" s="6" t="n">
        <v>0</v>
      </c>
      <c r="F49" s="6"/>
      <c r="G49" s="6" t="n">
        <v>1</v>
      </c>
      <c r="H49" s="6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customFormat="false" ht="15.75" hidden="false" customHeight="false" outlineLevel="0" collapsed="false">
      <c r="A50" s="6"/>
      <c r="B50" s="10" t="s">
        <v>39</v>
      </c>
      <c r="C50" s="8" t="s">
        <v>15</v>
      </c>
      <c r="D50" s="6" t="n">
        <f aca="false">9.421</f>
        <v>9.421</v>
      </c>
      <c r="E50" s="6" t="n">
        <v>0</v>
      </c>
      <c r="F50" s="6" t="n">
        <f aca="false">D50*E50</f>
        <v>0</v>
      </c>
      <c r="G50" s="6" t="n">
        <v>4</v>
      </c>
      <c r="H50" s="6" t="n">
        <f aca="false">D50*G50</f>
        <v>37.684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customFormat="false" ht="15.75" hidden="false" customHeight="false" outlineLevel="0" collapsed="false">
      <c r="A51" s="6"/>
      <c r="B51" s="10" t="s">
        <v>42</v>
      </c>
      <c r="C51" s="8" t="s">
        <v>15</v>
      </c>
      <c r="D51" s="6" t="n">
        <v>9.061</v>
      </c>
      <c r="E51" s="6" t="n">
        <v>0</v>
      </c>
      <c r="F51" s="6" t="n">
        <f aca="false">D51*E51</f>
        <v>0</v>
      </c>
      <c r="G51" s="6" t="n">
        <v>2</v>
      </c>
      <c r="H51" s="6" t="n">
        <f aca="false">D51*G51</f>
        <v>18.122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customFormat="false" ht="15.75" hidden="false" customHeight="false" outlineLevel="0" collapsed="false">
      <c r="A52" s="6"/>
      <c r="B52" s="10" t="s">
        <v>33</v>
      </c>
      <c r="C52" s="8"/>
      <c r="D52" s="6"/>
      <c r="E52" s="6"/>
      <c r="F52" s="6"/>
      <c r="G52" s="6"/>
      <c r="H52" s="6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customFormat="false" ht="15.75" hidden="false" customHeight="false" outlineLevel="0" collapsed="false">
      <c r="A53" s="6"/>
      <c r="B53" s="10" t="s">
        <v>34</v>
      </c>
      <c r="C53" s="8" t="s">
        <v>15</v>
      </c>
      <c r="D53" s="6"/>
      <c r="E53" s="6" t="n">
        <v>0</v>
      </c>
      <c r="F53" s="6"/>
      <c r="G53" s="6" t="n">
        <v>4</v>
      </c>
      <c r="H53" s="6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customFormat="false" ht="15.75" hidden="false" customHeight="false" outlineLevel="0" collapsed="false">
      <c r="A54" s="6"/>
      <c r="B54" s="10"/>
      <c r="C54" s="8"/>
      <c r="D54" s="6"/>
      <c r="E54" s="6"/>
      <c r="F54" s="6"/>
      <c r="G54" s="6"/>
      <c r="H54" s="6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customFormat="false" ht="24.05" hidden="false" customHeight="false" outlineLevel="0" collapsed="false">
      <c r="A55" s="6"/>
      <c r="B55" s="14" t="s">
        <v>43</v>
      </c>
      <c r="C55" s="8" t="s">
        <v>15</v>
      </c>
      <c r="D55" s="6"/>
      <c r="E55" s="6" t="n">
        <v>0</v>
      </c>
      <c r="F55" s="6"/>
      <c r="G55" s="6" t="n">
        <v>1</v>
      </c>
      <c r="H55" s="6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customFormat="false" ht="15.75" hidden="false" customHeight="false" outlineLevel="0" collapsed="false">
      <c r="A56" s="6"/>
      <c r="B56" s="10" t="s">
        <v>44</v>
      </c>
      <c r="C56" s="8" t="s">
        <v>15</v>
      </c>
      <c r="D56" s="6" t="n">
        <f aca="false">9.421</f>
        <v>9.421</v>
      </c>
      <c r="E56" s="6" t="n">
        <v>0</v>
      </c>
      <c r="F56" s="6" t="n">
        <f aca="false">D56*E56</f>
        <v>0</v>
      </c>
      <c r="G56" s="6" t="n">
        <v>5</v>
      </c>
      <c r="H56" s="6" t="n">
        <f aca="false">D56*G56</f>
        <v>47.105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customFormat="false" ht="15.75" hidden="false" customHeight="false" outlineLevel="0" collapsed="false">
      <c r="A57" s="6"/>
      <c r="B57" s="10" t="s">
        <v>45</v>
      </c>
      <c r="C57" s="8" t="s">
        <v>15</v>
      </c>
      <c r="D57" s="6" t="n">
        <v>12.212</v>
      </c>
      <c r="E57" s="6" t="n">
        <v>0</v>
      </c>
      <c r="F57" s="6" t="n">
        <f aca="false">D57*E57</f>
        <v>0</v>
      </c>
      <c r="G57" s="6" t="n">
        <v>1</v>
      </c>
      <c r="H57" s="6" t="n">
        <f aca="false">D57*G57</f>
        <v>12.212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customFormat="false" ht="15.75" hidden="false" customHeight="false" outlineLevel="0" collapsed="false">
      <c r="A58" s="6"/>
      <c r="B58" s="10" t="s">
        <v>46</v>
      </c>
      <c r="C58" s="8" t="s">
        <v>15</v>
      </c>
      <c r="D58" s="6" t="n">
        <v>5.468</v>
      </c>
      <c r="E58" s="6" t="n">
        <v>0</v>
      </c>
      <c r="F58" s="6" t="n">
        <f aca="false">D58*E58</f>
        <v>0</v>
      </c>
      <c r="G58" s="6" t="n">
        <v>1</v>
      </c>
      <c r="H58" s="6" t="n">
        <f aca="false">D58*G58</f>
        <v>5.468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customFormat="false" ht="15.75" hidden="false" customHeight="false" outlineLevel="0" collapsed="false">
      <c r="A59" s="6"/>
      <c r="B59" s="10" t="s">
        <v>47</v>
      </c>
      <c r="C59" s="8" t="s">
        <v>15</v>
      </c>
      <c r="D59" s="6" t="n">
        <v>5.451</v>
      </c>
      <c r="E59" s="6" t="n">
        <v>0</v>
      </c>
      <c r="F59" s="6" t="n">
        <f aca="false">D59*E59</f>
        <v>0</v>
      </c>
      <c r="G59" s="6" t="n">
        <v>2</v>
      </c>
      <c r="H59" s="6" t="n">
        <f aca="false">D59*G59</f>
        <v>10.902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customFormat="false" ht="24.05" hidden="false" customHeight="false" outlineLevel="0" collapsed="false">
      <c r="A60" s="6"/>
      <c r="B60" s="10" t="s">
        <v>48</v>
      </c>
      <c r="C60" s="8" t="s">
        <v>15</v>
      </c>
      <c r="D60" s="6" t="n">
        <v>11.512</v>
      </c>
      <c r="E60" s="6" t="n">
        <v>0</v>
      </c>
      <c r="F60" s="6" t="n">
        <f aca="false">D60*E60</f>
        <v>0</v>
      </c>
      <c r="G60" s="6" t="n">
        <v>1</v>
      </c>
      <c r="H60" s="6" t="n">
        <f aca="false">D60*G60</f>
        <v>11.512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customFormat="false" ht="15.75" hidden="false" customHeight="false" outlineLevel="0" collapsed="false">
      <c r="A61" s="6"/>
      <c r="B61" s="10" t="s">
        <v>33</v>
      </c>
      <c r="C61" s="8"/>
      <c r="D61" s="6"/>
      <c r="E61" s="6"/>
      <c r="F61" s="6"/>
      <c r="G61" s="6"/>
      <c r="H61" s="6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</row>
    <row r="62" customFormat="false" ht="15.75" hidden="false" customHeight="false" outlineLevel="0" collapsed="false">
      <c r="A62" s="6"/>
      <c r="B62" s="10" t="s">
        <v>49</v>
      </c>
      <c r="C62" s="8" t="s">
        <v>15</v>
      </c>
      <c r="D62" s="6"/>
      <c r="E62" s="6" t="n">
        <v>0</v>
      </c>
      <c r="F62" s="6"/>
      <c r="G62" s="6" t="n">
        <v>8</v>
      </c>
      <c r="H62" s="6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</row>
    <row r="63" customFormat="false" ht="15.75" hidden="false" customHeight="false" outlineLevel="0" collapsed="false">
      <c r="A63" s="6"/>
      <c r="B63" s="10"/>
      <c r="C63" s="8"/>
      <c r="D63" s="6"/>
      <c r="E63" s="6"/>
      <c r="F63" s="6"/>
      <c r="G63" s="6"/>
      <c r="H63" s="6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customFormat="false" ht="24.05" hidden="false" customHeight="false" outlineLevel="0" collapsed="false">
      <c r="A64" s="6"/>
      <c r="B64" s="14" t="s">
        <v>50</v>
      </c>
      <c r="C64" s="8" t="s">
        <v>15</v>
      </c>
      <c r="D64" s="6"/>
      <c r="E64" s="6" t="n">
        <v>0</v>
      </c>
      <c r="F64" s="6"/>
      <c r="G64" s="6" t="n">
        <v>1</v>
      </c>
      <c r="H64" s="6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customFormat="false" ht="15.75" hidden="false" customHeight="false" outlineLevel="0" collapsed="false">
      <c r="A65" s="6"/>
      <c r="B65" s="10" t="s">
        <v>39</v>
      </c>
      <c r="C65" s="8" t="s">
        <v>15</v>
      </c>
      <c r="D65" s="6" t="n">
        <f aca="false">9.421</f>
        <v>9.421</v>
      </c>
      <c r="E65" s="6" t="n">
        <v>0</v>
      </c>
      <c r="F65" s="6" t="n">
        <f aca="false">D65*E65</f>
        <v>0</v>
      </c>
      <c r="G65" s="6" t="n">
        <v>4</v>
      </c>
      <c r="H65" s="6" t="n">
        <f aca="false">D65*G65</f>
        <v>37.684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customFormat="false" ht="15.75" hidden="false" customHeight="false" outlineLevel="0" collapsed="false">
      <c r="A66" s="6"/>
      <c r="B66" s="10" t="s">
        <v>51</v>
      </c>
      <c r="C66" s="8" t="s">
        <v>15</v>
      </c>
      <c r="D66" s="6" t="n">
        <v>6.913</v>
      </c>
      <c r="E66" s="6" t="n">
        <v>0</v>
      </c>
      <c r="F66" s="6" t="n">
        <f aca="false">D66*E66</f>
        <v>0</v>
      </c>
      <c r="G66" s="6" t="n">
        <v>2</v>
      </c>
      <c r="H66" s="6" t="n">
        <f aca="false">D66*G66</f>
        <v>13.826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customFormat="false" ht="35.45" hidden="false" customHeight="false" outlineLevel="0" collapsed="false">
      <c r="A67" s="4"/>
      <c r="B67" s="4" t="s">
        <v>2</v>
      </c>
      <c r="C67" s="5" t="s">
        <v>3</v>
      </c>
      <c r="D67" s="5" t="s">
        <v>4</v>
      </c>
      <c r="E67" s="5" t="s">
        <v>5</v>
      </c>
      <c r="F67" s="5" t="s">
        <v>6</v>
      </c>
      <c r="G67" s="5" t="s">
        <v>7</v>
      </c>
      <c r="H67" s="5" t="s">
        <v>8</v>
      </c>
    </row>
    <row r="68" customFormat="false" ht="15.75" hidden="false" customHeight="false" outlineLevel="0" collapsed="false">
      <c r="A68" s="6"/>
      <c r="B68" s="10" t="s">
        <v>33</v>
      </c>
      <c r="C68" s="8"/>
      <c r="D68" s="6"/>
      <c r="E68" s="6"/>
      <c r="F68" s="6"/>
      <c r="G68" s="6"/>
      <c r="H68" s="6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  <row r="69" customFormat="false" ht="15.75" hidden="false" customHeight="false" outlineLevel="0" collapsed="false">
      <c r="A69" s="6"/>
      <c r="B69" s="10" t="s">
        <v>34</v>
      </c>
      <c r="C69" s="8" t="s">
        <v>15</v>
      </c>
      <c r="D69" s="6"/>
      <c r="E69" s="6" t="n">
        <v>0</v>
      </c>
      <c r="F69" s="6"/>
      <c r="G69" s="6" t="n">
        <v>4</v>
      </c>
      <c r="H69" s="6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</row>
    <row r="70" customFormat="false" ht="15.75" hidden="false" customHeight="false" outlineLevel="0" collapsed="false">
      <c r="A70" s="6"/>
      <c r="B70" s="10"/>
      <c r="C70" s="8"/>
      <c r="D70" s="6"/>
      <c r="E70" s="6"/>
      <c r="F70" s="6"/>
      <c r="G70" s="6"/>
      <c r="H70" s="6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</row>
    <row r="71" customFormat="false" ht="24.05" hidden="false" customHeight="false" outlineLevel="0" collapsed="false">
      <c r="A71" s="6"/>
      <c r="B71" s="14" t="s">
        <v>52</v>
      </c>
      <c r="C71" s="8" t="s">
        <v>15</v>
      </c>
      <c r="D71" s="6"/>
      <c r="E71" s="6" t="n">
        <v>17</v>
      </c>
      <c r="F71" s="6"/>
      <c r="G71" s="6" t="n">
        <v>24</v>
      </c>
      <c r="H71" s="6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</row>
    <row r="72" customFormat="false" ht="15.75" hidden="false" customHeight="false" outlineLevel="0" collapsed="false">
      <c r="A72" s="6"/>
      <c r="B72" s="10" t="s">
        <v>53</v>
      </c>
      <c r="C72" s="8" t="s">
        <v>15</v>
      </c>
      <c r="D72" s="6" t="n">
        <v>30.697</v>
      </c>
      <c r="E72" s="6" t="n">
        <f aca="false">E71*1</f>
        <v>17</v>
      </c>
      <c r="F72" s="6" t="n">
        <f aca="false">D72*E72</f>
        <v>521.849</v>
      </c>
      <c r="G72" s="6" t="n">
        <f aca="false">G71*1</f>
        <v>24</v>
      </c>
      <c r="H72" s="6" t="n">
        <f aca="false">D72*G72</f>
        <v>736.728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</row>
    <row r="73" customFormat="false" ht="24.05" hidden="false" customHeight="false" outlineLevel="0" collapsed="false">
      <c r="A73" s="6"/>
      <c r="B73" s="10" t="s">
        <v>54</v>
      </c>
      <c r="C73" s="8" t="s">
        <v>15</v>
      </c>
      <c r="D73" s="6" t="n">
        <f aca="false">2.715</f>
        <v>2.715</v>
      </c>
      <c r="E73" s="6" t="n">
        <f aca="false">E71*7</f>
        <v>119</v>
      </c>
      <c r="F73" s="6" t="n">
        <f aca="false">D73*E73</f>
        <v>323.085</v>
      </c>
      <c r="G73" s="6" t="n">
        <f aca="false">G71*7</f>
        <v>168</v>
      </c>
      <c r="H73" s="6" t="n">
        <f aca="false">D73*G73</f>
        <v>456.12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</row>
    <row r="74" customFormat="false" ht="15.75" hidden="false" customHeight="false" outlineLevel="0" collapsed="false">
      <c r="A74" s="6"/>
      <c r="B74" s="10" t="s">
        <v>32</v>
      </c>
      <c r="C74" s="8" t="s">
        <v>15</v>
      </c>
      <c r="D74" s="6" t="n">
        <f aca="false">11.43</f>
        <v>11.43</v>
      </c>
      <c r="E74" s="6" t="n">
        <f aca="false">E71*2</f>
        <v>34</v>
      </c>
      <c r="F74" s="6" t="n">
        <f aca="false">D74*E74</f>
        <v>388.62</v>
      </c>
      <c r="G74" s="6" t="n">
        <f aca="false">G71*2</f>
        <v>48</v>
      </c>
      <c r="H74" s="6" t="n">
        <f aca="false">D74*G74</f>
        <v>548.64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</row>
    <row r="75" customFormat="false" ht="15.75" hidden="false" customHeight="false" outlineLevel="0" collapsed="false">
      <c r="A75" s="6"/>
      <c r="B75" s="10" t="s">
        <v>33</v>
      </c>
      <c r="C75" s="8"/>
      <c r="D75" s="6"/>
      <c r="E75" s="6"/>
      <c r="F75" s="6"/>
      <c r="G75" s="6"/>
      <c r="H75" s="6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</row>
    <row r="76" customFormat="false" ht="15.75" hidden="false" customHeight="false" outlineLevel="0" collapsed="false">
      <c r="A76" s="6"/>
      <c r="B76" s="10" t="s">
        <v>34</v>
      </c>
      <c r="C76" s="8" t="s">
        <v>15</v>
      </c>
      <c r="D76" s="6"/>
      <c r="E76" s="6" t="n">
        <f aca="false">E71*4</f>
        <v>68</v>
      </c>
      <c r="F76" s="6"/>
      <c r="G76" s="6" t="n">
        <f aca="false">G71*4</f>
        <v>96</v>
      </c>
      <c r="H76" s="6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</row>
    <row r="77" customFormat="false" ht="15.75" hidden="false" customHeight="false" outlineLevel="0" collapsed="false">
      <c r="A77" s="6"/>
      <c r="B77" s="10"/>
      <c r="C77" s="8"/>
      <c r="D77" s="6"/>
      <c r="E77" s="6"/>
      <c r="F77" s="6"/>
      <c r="G77" s="6"/>
      <c r="H77" s="6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</row>
    <row r="78" customFormat="false" ht="24.05" hidden="false" customHeight="false" outlineLevel="0" collapsed="false">
      <c r="A78" s="6"/>
      <c r="B78" s="14" t="s">
        <v>55</v>
      </c>
      <c r="C78" s="8" t="s">
        <v>15</v>
      </c>
      <c r="D78" s="6"/>
      <c r="E78" s="6" t="n">
        <v>1</v>
      </c>
      <c r="F78" s="6"/>
      <c r="G78" s="6" t="n">
        <v>0</v>
      </c>
      <c r="H78" s="6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customFormat="false" ht="15.75" hidden="false" customHeight="false" outlineLevel="0" collapsed="false">
      <c r="A79" s="6"/>
      <c r="B79" s="10" t="s">
        <v>56</v>
      </c>
      <c r="C79" s="8" t="s">
        <v>15</v>
      </c>
      <c r="D79" s="6" t="n">
        <v>22.255</v>
      </c>
      <c r="E79" s="6" t="n">
        <v>1</v>
      </c>
      <c r="F79" s="6" t="n">
        <f aca="false">D79*E79</f>
        <v>22.255</v>
      </c>
      <c r="G79" s="6" t="n">
        <v>0</v>
      </c>
      <c r="H79" s="6" t="n">
        <f aca="false">D79*G79</f>
        <v>0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</row>
    <row r="80" customFormat="false" ht="24.05" hidden="false" customHeight="false" outlineLevel="0" collapsed="false">
      <c r="A80" s="6"/>
      <c r="B80" s="10" t="s">
        <v>57</v>
      </c>
      <c r="C80" s="8" t="s">
        <v>15</v>
      </c>
      <c r="D80" s="6" t="n">
        <f aca="false">2.715</f>
        <v>2.715</v>
      </c>
      <c r="E80" s="6" t="n">
        <v>5</v>
      </c>
      <c r="F80" s="6" t="n">
        <f aca="false">D80*E80</f>
        <v>13.575</v>
      </c>
      <c r="G80" s="6" t="n">
        <v>0</v>
      </c>
      <c r="H80" s="6" t="n">
        <f aca="false">D80*G80</f>
        <v>0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</row>
    <row r="81" customFormat="false" ht="15.75" hidden="false" customHeight="false" outlineLevel="0" collapsed="false">
      <c r="A81" s="6"/>
      <c r="B81" s="10" t="s">
        <v>58</v>
      </c>
      <c r="C81" s="8" t="s">
        <v>15</v>
      </c>
      <c r="D81" s="6" t="n">
        <v>8.286</v>
      </c>
      <c r="E81" s="6" t="n">
        <v>2</v>
      </c>
      <c r="F81" s="6" t="n">
        <f aca="false">D81*E81</f>
        <v>16.572</v>
      </c>
      <c r="G81" s="6" t="n">
        <v>0</v>
      </c>
      <c r="H81" s="6" t="n">
        <f aca="false">D81*G81</f>
        <v>0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</row>
    <row r="82" customFormat="false" ht="15.75" hidden="false" customHeight="false" outlineLevel="0" collapsed="false">
      <c r="A82" s="6"/>
      <c r="B82" s="10" t="s">
        <v>33</v>
      </c>
      <c r="C82" s="8"/>
      <c r="D82" s="6"/>
      <c r="E82" s="6"/>
      <c r="F82" s="6"/>
      <c r="G82" s="6"/>
      <c r="H82" s="6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</row>
    <row r="83" customFormat="false" ht="15.75" hidden="false" customHeight="false" outlineLevel="0" collapsed="false">
      <c r="A83" s="6"/>
      <c r="B83" s="10" t="s">
        <v>34</v>
      </c>
      <c r="C83" s="8" t="s">
        <v>15</v>
      </c>
      <c r="D83" s="6"/>
      <c r="E83" s="6" t="n">
        <v>4</v>
      </c>
      <c r="F83" s="6"/>
      <c r="G83" s="6" t="n">
        <v>0</v>
      </c>
      <c r="H83" s="6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</row>
    <row r="84" customFormat="false" ht="18.05" hidden="false" customHeight="true" outlineLevel="0" collapsed="false">
      <c r="A84" s="6"/>
      <c r="B84" s="10"/>
      <c r="C84" s="8"/>
      <c r="D84" s="6"/>
      <c r="E84" s="6"/>
      <c r="F84" s="6"/>
      <c r="G84" s="6"/>
      <c r="H84" s="6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</row>
    <row r="85" customFormat="false" ht="24.05" hidden="false" customHeight="false" outlineLevel="0" collapsed="false">
      <c r="A85" s="6"/>
      <c r="B85" s="14" t="s">
        <v>59</v>
      </c>
      <c r="C85" s="8" t="s">
        <v>15</v>
      </c>
      <c r="D85" s="6"/>
      <c r="E85" s="6" t="n">
        <v>1</v>
      </c>
      <c r="F85" s="6"/>
      <c r="G85" s="6" t="n">
        <v>0</v>
      </c>
      <c r="H85" s="6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</row>
    <row r="86" customFormat="false" ht="15.75" hidden="false" customHeight="false" outlineLevel="0" collapsed="false">
      <c r="A86" s="6"/>
      <c r="B86" s="10" t="s">
        <v>60</v>
      </c>
      <c r="C86" s="8" t="s">
        <v>15</v>
      </c>
      <c r="D86" s="6" t="n">
        <v>11.644</v>
      </c>
      <c r="E86" s="6" t="n">
        <v>1</v>
      </c>
      <c r="F86" s="6" t="n">
        <f aca="false">D86*E86</f>
        <v>11.644</v>
      </c>
      <c r="G86" s="6" t="n">
        <v>0</v>
      </c>
      <c r="H86" s="6" t="n">
        <f aca="false">D86*G86</f>
        <v>0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</row>
    <row r="87" customFormat="false" ht="24.05" hidden="false" customHeight="false" outlineLevel="0" collapsed="false">
      <c r="A87" s="6"/>
      <c r="B87" s="10" t="s">
        <v>57</v>
      </c>
      <c r="C87" s="8" t="s">
        <v>15</v>
      </c>
      <c r="D87" s="6" t="n">
        <f aca="false">2.715</f>
        <v>2.715</v>
      </c>
      <c r="E87" s="6" t="n">
        <v>5</v>
      </c>
      <c r="F87" s="6" t="n">
        <f aca="false">D87*E87</f>
        <v>13.575</v>
      </c>
      <c r="G87" s="6" t="n">
        <v>0</v>
      </c>
      <c r="H87" s="6" t="n">
        <f aca="false">D87*G87</f>
        <v>0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</row>
    <row r="88" customFormat="false" ht="15.75" hidden="false" customHeight="false" outlineLevel="0" collapsed="false">
      <c r="A88" s="6"/>
      <c r="B88" s="10" t="s">
        <v>61</v>
      </c>
      <c r="C88" s="8" t="s">
        <v>15</v>
      </c>
      <c r="D88" s="6" t="n">
        <v>4.336</v>
      </c>
      <c r="E88" s="6" t="n">
        <v>2</v>
      </c>
      <c r="F88" s="6" t="n">
        <f aca="false">D88*E88</f>
        <v>8.672</v>
      </c>
      <c r="G88" s="6" t="n">
        <v>0</v>
      </c>
      <c r="H88" s="6" t="n">
        <f aca="false">D88*G88</f>
        <v>0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</row>
    <row r="89" customFormat="false" ht="15.75" hidden="false" customHeight="false" outlineLevel="0" collapsed="false">
      <c r="A89" s="6"/>
      <c r="B89" s="10" t="s">
        <v>33</v>
      </c>
      <c r="C89" s="8"/>
      <c r="D89" s="6"/>
      <c r="E89" s="6"/>
      <c r="F89" s="6"/>
      <c r="G89" s="6"/>
      <c r="H89" s="6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</row>
    <row r="90" customFormat="false" ht="15.75" hidden="false" customHeight="false" outlineLevel="0" collapsed="false">
      <c r="A90" s="6"/>
      <c r="B90" s="10" t="s">
        <v>34</v>
      </c>
      <c r="C90" s="8" t="s">
        <v>15</v>
      </c>
      <c r="D90" s="6"/>
      <c r="E90" s="6" t="n">
        <v>4</v>
      </c>
      <c r="F90" s="6"/>
      <c r="G90" s="6" t="n">
        <v>0</v>
      </c>
      <c r="H90" s="6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</row>
    <row r="91" customFormat="false" ht="35.45" hidden="false" customHeight="false" outlineLevel="0" collapsed="false">
      <c r="A91" s="4"/>
      <c r="B91" s="4" t="s">
        <v>2</v>
      </c>
      <c r="C91" s="5" t="s">
        <v>3</v>
      </c>
      <c r="D91" s="5" t="s">
        <v>4</v>
      </c>
      <c r="E91" s="5" t="s">
        <v>5</v>
      </c>
      <c r="F91" s="5" t="s">
        <v>6</v>
      </c>
      <c r="G91" s="5" t="s">
        <v>7</v>
      </c>
      <c r="H91" s="5" t="s">
        <v>8</v>
      </c>
    </row>
    <row r="92" customFormat="false" ht="15.75" hidden="false" customHeight="false" outlineLevel="0" collapsed="false">
      <c r="A92" s="6"/>
      <c r="B92" s="7" t="s">
        <v>62</v>
      </c>
      <c r="C92" s="8"/>
      <c r="D92" s="6"/>
      <c r="E92" s="6"/>
      <c r="F92" s="6"/>
      <c r="G92" s="6"/>
      <c r="H92" s="6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</row>
    <row r="93" customFormat="false" ht="35.45" hidden="false" customHeight="false" outlineLevel="0" collapsed="false">
      <c r="A93" s="6"/>
      <c r="B93" s="10" t="s">
        <v>63</v>
      </c>
      <c r="C93" s="8" t="s">
        <v>64</v>
      </c>
      <c r="D93" s="6"/>
      <c r="E93" s="6" t="n">
        <v>0</v>
      </c>
      <c r="F93" s="6"/>
      <c r="G93" s="6" t="n">
        <v>50</v>
      </c>
      <c r="H93" s="6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</row>
    <row r="94" customFormat="false" ht="15.75" hidden="false" customHeight="false" outlineLevel="0" collapsed="false">
      <c r="A94" s="6"/>
      <c r="B94" s="10" t="s">
        <v>65</v>
      </c>
      <c r="C94" s="8" t="s">
        <v>64</v>
      </c>
      <c r="D94" s="6"/>
      <c r="E94" s="6" t="n">
        <v>0</v>
      </c>
      <c r="F94" s="6"/>
      <c r="G94" s="6" t="n">
        <v>50</v>
      </c>
      <c r="H94" s="6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</row>
    <row r="95" customFormat="false" ht="15.75" hidden="false" customHeight="false" outlineLevel="0" collapsed="false">
      <c r="A95" s="6"/>
      <c r="B95" s="10" t="s">
        <v>66</v>
      </c>
      <c r="C95" s="8" t="s">
        <v>67</v>
      </c>
      <c r="D95" s="6"/>
      <c r="E95" s="6" t="n">
        <v>0</v>
      </c>
      <c r="F95" s="6"/>
      <c r="G95" s="6" t="n">
        <v>60</v>
      </c>
      <c r="H95" s="6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</row>
    <row r="96" customFormat="false" ht="15.75" hidden="false" customHeight="false" outlineLevel="0" collapsed="false">
      <c r="A96" s="6"/>
      <c r="B96" s="10"/>
      <c r="C96" s="8"/>
      <c r="D96" s="6"/>
      <c r="E96" s="6"/>
      <c r="F96" s="6"/>
      <c r="G96" s="6"/>
      <c r="H96" s="6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</row>
    <row r="97" customFormat="false" ht="15.75" hidden="false" customHeight="false" outlineLevel="0" collapsed="false">
      <c r="A97" s="6"/>
      <c r="B97" s="7" t="s">
        <v>68</v>
      </c>
      <c r="C97" s="8"/>
      <c r="D97" s="6"/>
      <c r="E97" s="6"/>
      <c r="F97" s="6"/>
      <c r="G97" s="6"/>
      <c r="H97" s="6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</row>
    <row r="98" customFormat="false" ht="35.45" hidden="false" customHeight="false" outlineLevel="0" collapsed="false">
      <c r="A98" s="6"/>
      <c r="B98" s="11" t="s">
        <v>29</v>
      </c>
      <c r="C98" s="8"/>
      <c r="D98" s="6"/>
      <c r="E98" s="6"/>
      <c r="F98" s="6"/>
      <c r="G98" s="6"/>
      <c r="H98" s="6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</row>
    <row r="99" customFormat="false" ht="15.75" hidden="false" customHeight="false" outlineLevel="0" collapsed="false">
      <c r="A99" s="6"/>
      <c r="B99" s="14"/>
      <c r="C99" s="8"/>
      <c r="D99" s="6"/>
      <c r="E99" s="6"/>
      <c r="F99" s="6"/>
      <c r="G99" s="6"/>
      <c r="H99" s="6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</row>
    <row r="100" customFormat="false" ht="24.05" hidden="false" customHeight="false" outlineLevel="0" collapsed="false">
      <c r="A100" s="6"/>
      <c r="B100" s="14" t="s">
        <v>69</v>
      </c>
      <c r="C100" s="8" t="s">
        <v>15</v>
      </c>
      <c r="D100" s="6"/>
      <c r="E100" s="6" t="n">
        <v>1</v>
      </c>
      <c r="F100" s="6"/>
      <c r="G100" s="6" t="n">
        <v>1</v>
      </c>
      <c r="H100" s="6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</row>
    <row r="101" customFormat="false" ht="15.75" hidden="false" customHeight="false" outlineLevel="0" collapsed="false">
      <c r="A101" s="6"/>
      <c r="B101" s="10" t="s">
        <v>70</v>
      </c>
      <c r="C101" s="8" t="s">
        <v>15</v>
      </c>
      <c r="D101" s="6" t="n">
        <v>4.39</v>
      </c>
      <c r="E101" s="6" t="n">
        <v>26</v>
      </c>
      <c r="F101" s="6" t="n">
        <f aca="false">D101*E101</f>
        <v>114.14</v>
      </c>
      <c r="G101" s="6" t="n">
        <v>26</v>
      </c>
      <c r="H101" s="6" t="n">
        <f aca="false">D101*G101</f>
        <v>114.14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</row>
    <row r="102" customFormat="false" ht="24.05" hidden="false" customHeight="false" outlineLevel="0" collapsed="false">
      <c r="A102" s="6"/>
      <c r="B102" s="10" t="s">
        <v>71</v>
      </c>
      <c r="C102" s="8" t="s">
        <v>15</v>
      </c>
      <c r="D102" s="6" t="n">
        <v>34.534</v>
      </c>
      <c r="E102" s="6" t="n">
        <v>1</v>
      </c>
      <c r="F102" s="6" t="n">
        <f aca="false">D102*E102</f>
        <v>34.534</v>
      </c>
      <c r="G102" s="6" t="n">
        <v>1</v>
      </c>
      <c r="H102" s="6" t="n">
        <f aca="false">D102*G102</f>
        <v>34.534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</row>
    <row r="103" customFormat="false" ht="24.05" hidden="false" customHeight="false" outlineLevel="0" collapsed="false">
      <c r="A103" s="6"/>
      <c r="B103" s="10" t="s">
        <v>72</v>
      </c>
      <c r="C103" s="8" t="s">
        <v>15</v>
      </c>
      <c r="D103" s="6" t="n">
        <v>34.534</v>
      </c>
      <c r="E103" s="6" t="n">
        <v>1</v>
      </c>
      <c r="F103" s="6" t="n">
        <f aca="false">D103*E103</f>
        <v>34.534</v>
      </c>
      <c r="G103" s="6" t="n">
        <v>1</v>
      </c>
      <c r="H103" s="6" t="n">
        <f aca="false">D103*G103</f>
        <v>34.534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</row>
    <row r="104" customFormat="false" ht="15.75" hidden="false" customHeight="false" outlineLevel="0" collapsed="false">
      <c r="A104" s="6"/>
      <c r="B104" s="10" t="s">
        <v>73</v>
      </c>
      <c r="C104" s="8" t="s">
        <v>15</v>
      </c>
      <c r="D104" s="6" t="n">
        <v>0.502</v>
      </c>
      <c r="E104" s="6" t="n">
        <v>2</v>
      </c>
      <c r="F104" s="6" t="n">
        <f aca="false">D104*E104</f>
        <v>1.004</v>
      </c>
      <c r="G104" s="6" t="n">
        <v>2</v>
      </c>
      <c r="H104" s="6" t="n">
        <f aca="false">D104*G104</f>
        <v>1.004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customFormat="false" ht="15.75" hidden="false" customHeight="false" outlineLevel="0" collapsed="false">
      <c r="A105" s="6"/>
      <c r="B105" s="10" t="s">
        <v>74</v>
      </c>
      <c r="C105" s="8" t="s">
        <v>15</v>
      </c>
      <c r="D105" s="6" t="n">
        <v>0.562</v>
      </c>
      <c r="E105" s="6" t="n">
        <v>2</v>
      </c>
      <c r="F105" s="6" t="n">
        <f aca="false">D105*E105</f>
        <v>1.124</v>
      </c>
      <c r="G105" s="6" t="n">
        <v>2</v>
      </c>
      <c r="H105" s="6" t="n">
        <f aca="false">D105*G105</f>
        <v>1.124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</row>
    <row r="106" customFormat="false" ht="15.75" hidden="false" customHeight="false" outlineLevel="0" collapsed="false">
      <c r="A106" s="6"/>
      <c r="B106" s="10"/>
      <c r="C106" s="8"/>
      <c r="D106" s="6"/>
      <c r="E106" s="6"/>
      <c r="F106" s="6"/>
      <c r="G106" s="6"/>
      <c r="H106" s="6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</row>
    <row r="107" customFormat="false" ht="15.75" hidden="false" customHeight="false" outlineLevel="0" collapsed="false">
      <c r="A107" s="6"/>
      <c r="B107" s="10" t="s">
        <v>75</v>
      </c>
      <c r="C107" s="8" t="s">
        <v>15</v>
      </c>
      <c r="D107" s="6"/>
      <c r="E107" s="6" t="n">
        <v>2</v>
      </c>
      <c r="F107" s="6"/>
      <c r="G107" s="6" t="n">
        <v>2</v>
      </c>
      <c r="H107" s="6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</row>
    <row r="108" customFormat="false" ht="15.75" hidden="false" customHeight="false" outlineLevel="0" collapsed="false">
      <c r="A108" s="6"/>
      <c r="B108" s="10" t="s">
        <v>76</v>
      </c>
      <c r="C108" s="8" t="s">
        <v>15</v>
      </c>
      <c r="D108" s="6"/>
      <c r="E108" s="6" t="n">
        <v>4</v>
      </c>
      <c r="F108" s="6"/>
      <c r="G108" s="6" t="n">
        <v>4</v>
      </c>
      <c r="H108" s="6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</row>
    <row r="109" customFormat="false" ht="15.75" hidden="false" customHeight="false" outlineLevel="0" collapsed="false">
      <c r="A109" s="6"/>
      <c r="B109" s="10" t="s">
        <v>77</v>
      </c>
      <c r="C109" s="8" t="s">
        <v>15</v>
      </c>
      <c r="D109" s="6"/>
      <c r="E109" s="6" t="n">
        <v>1</v>
      </c>
      <c r="F109" s="6"/>
      <c r="G109" s="6" t="n">
        <v>1</v>
      </c>
      <c r="H109" s="6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</row>
    <row r="110" customFormat="false" ht="15.75" hidden="false" customHeight="false" outlineLevel="0" collapsed="false">
      <c r="A110" s="6"/>
      <c r="B110" s="10"/>
      <c r="C110" s="8"/>
      <c r="D110" s="6"/>
      <c r="E110" s="6"/>
      <c r="F110" s="6"/>
      <c r="G110" s="6"/>
      <c r="H110" s="6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</row>
    <row r="111" customFormat="false" ht="30.75" hidden="false" customHeight="true" outlineLevel="0" collapsed="false">
      <c r="A111" s="6"/>
      <c r="B111" s="10"/>
      <c r="C111" s="8"/>
      <c r="D111" s="6"/>
      <c r="E111" s="6"/>
      <c r="F111" s="6"/>
      <c r="G111" s="6"/>
      <c r="H111" s="6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</row>
    <row r="112" customFormat="false" ht="35.45" hidden="false" customHeight="false" outlineLevel="0" collapsed="false">
      <c r="A112" s="4"/>
      <c r="B112" s="4" t="s">
        <v>2</v>
      </c>
      <c r="C112" s="5" t="s">
        <v>3</v>
      </c>
      <c r="D112" s="5" t="s">
        <v>4</v>
      </c>
      <c r="E112" s="5" t="s">
        <v>5</v>
      </c>
      <c r="F112" s="5" t="s">
        <v>6</v>
      </c>
      <c r="G112" s="5" t="s">
        <v>7</v>
      </c>
      <c r="H112" s="5" t="s">
        <v>8</v>
      </c>
    </row>
    <row r="113" customFormat="false" ht="24.05" hidden="false" customHeight="false" outlineLevel="0" collapsed="false">
      <c r="A113" s="6"/>
      <c r="B113" s="14" t="s">
        <v>78</v>
      </c>
      <c r="C113" s="8" t="s">
        <v>15</v>
      </c>
      <c r="D113" s="6"/>
      <c r="E113" s="6" t="n">
        <v>1</v>
      </c>
      <c r="F113" s="6"/>
      <c r="G113" s="6" t="n">
        <v>1</v>
      </c>
      <c r="H113" s="6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</row>
    <row r="114" customFormat="false" ht="15.75" hidden="false" customHeight="false" outlineLevel="0" collapsed="false">
      <c r="A114" s="6"/>
      <c r="B114" s="10" t="s">
        <v>79</v>
      </c>
      <c r="C114" s="8" t="s">
        <v>15</v>
      </c>
      <c r="D114" s="6" t="n">
        <v>4.39</v>
      </c>
      <c r="E114" s="6" t="n">
        <v>5</v>
      </c>
      <c r="F114" s="6" t="n">
        <f aca="false">D114*E114</f>
        <v>21.95</v>
      </c>
      <c r="G114" s="6" t="n">
        <v>5</v>
      </c>
      <c r="H114" s="6" t="n">
        <f aca="false">D114*G114</f>
        <v>21.95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</row>
    <row r="115" customFormat="false" ht="24.05" hidden="false" customHeight="false" outlineLevel="0" collapsed="false">
      <c r="A115" s="6"/>
      <c r="B115" s="10" t="s">
        <v>80</v>
      </c>
      <c r="C115" s="8" t="s">
        <v>15</v>
      </c>
      <c r="D115" s="6" t="n">
        <v>24.793</v>
      </c>
      <c r="E115" s="6" t="n">
        <v>1</v>
      </c>
      <c r="F115" s="6" t="n">
        <f aca="false">D115*E115</f>
        <v>24.793</v>
      </c>
      <c r="G115" s="6" t="n">
        <v>1</v>
      </c>
      <c r="H115" s="6" t="n">
        <f aca="false">D115*G115</f>
        <v>24.793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</row>
    <row r="116" customFormat="false" ht="15.75" hidden="false" customHeight="false" outlineLevel="0" collapsed="false">
      <c r="A116" s="6"/>
      <c r="B116" s="10"/>
      <c r="C116" s="8"/>
      <c r="D116" s="6"/>
      <c r="E116" s="6"/>
      <c r="F116" s="6"/>
      <c r="G116" s="6"/>
      <c r="H116" s="6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</row>
    <row r="117" customFormat="false" ht="15.75" hidden="false" customHeight="false" outlineLevel="0" collapsed="false">
      <c r="A117" s="6"/>
      <c r="B117" s="10" t="s">
        <v>81</v>
      </c>
      <c r="C117" s="8" t="s">
        <v>15</v>
      </c>
      <c r="D117" s="6"/>
      <c r="E117" s="6" t="n">
        <v>2</v>
      </c>
      <c r="F117" s="6"/>
      <c r="G117" s="6" t="n">
        <v>2</v>
      </c>
      <c r="H117" s="6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</row>
    <row r="118" customFormat="false" ht="15.75" hidden="false" customHeight="false" outlineLevel="0" collapsed="false">
      <c r="A118" s="6"/>
      <c r="B118" s="10" t="s">
        <v>77</v>
      </c>
      <c r="C118" s="8" t="s">
        <v>15</v>
      </c>
      <c r="D118" s="6"/>
      <c r="E118" s="6" t="n">
        <v>1</v>
      </c>
      <c r="F118" s="6"/>
      <c r="G118" s="6" t="n">
        <v>1</v>
      </c>
      <c r="H118" s="6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</row>
    <row r="119" customFormat="false" ht="15.75" hidden="false" customHeight="false" outlineLevel="0" collapsed="false">
      <c r="A119" s="6"/>
      <c r="B119" s="10"/>
      <c r="C119" s="8"/>
      <c r="D119" s="6"/>
      <c r="E119" s="6"/>
      <c r="F119" s="6"/>
      <c r="G119" s="6"/>
      <c r="H119" s="6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</row>
    <row r="120" customFormat="false" ht="24.05" hidden="false" customHeight="false" outlineLevel="0" collapsed="false">
      <c r="A120" s="6"/>
      <c r="B120" s="14" t="s">
        <v>82</v>
      </c>
      <c r="C120" s="8" t="s">
        <v>15</v>
      </c>
      <c r="D120" s="6"/>
      <c r="E120" s="6" t="n">
        <v>1</v>
      </c>
      <c r="F120" s="6"/>
      <c r="G120" s="6" t="n">
        <v>1</v>
      </c>
      <c r="H120" s="6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</row>
    <row r="121" customFormat="false" ht="15.75" hidden="false" customHeight="false" outlineLevel="0" collapsed="false">
      <c r="A121" s="6"/>
      <c r="B121" s="10" t="s">
        <v>83</v>
      </c>
      <c r="C121" s="8" t="s">
        <v>15</v>
      </c>
      <c r="D121" s="6" t="n">
        <v>26.269</v>
      </c>
      <c r="E121" s="6" t="n">
        <v>2</v>
      </c>
      <c r="F121" s="6" t="n">
        <f aca="false">D121*E121</f>
        <v>52.538</v>
      </c>
      <c r="G121" s="6" t="n">
        <v>2</v>
      </c>
      <c r="H121" s="6" t="n">
        <f aca="false">D121*G121</f>
        <v>52.538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</row>
    <row r="122" customFormat="false" ht="24.05" hidden="false" customHeight="false" outlineLevel="0" collapsed="false">
      <c r="A122" s="6"/>
      <c r="B122" s="10" t="s">
        <v>84</v>
      </c>
      <c r="C122" s="8" t="s">
        <v>15</v>
      </c>
      <c r="D122" s="6" t="n">
        <v>2.571</v>
      </c>
      <c r="E122" s="6" t="n">
        <v>12</v>
      </c>
      <c r="F122" s="6" t="n">
        <f aca="false">D122*E122</f>
        <v>30.852</v>
      </c>
      <c r="G122" s="6" t="n">
        <v>12</v>
      </c>
      <c r="H122" s="6" t="n">
        <f aca="false">D122*G122</f>
        <v>30.852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</row>
    <row r="123" customFormat="false" ht="24.05" hidden="false" customHeight="false" outlineLevel="0" collapsed="false">
      <c r="A123" s="6"/>
      <c r="B123" s="10" t="s">
        <v>71</v>
      </c>
      <c r="C123" s="8" t="s">
        <v>15</v>
      </c>
      <c r="D123" s="6" t="n">
        <v>34.534</v>
      </c>
      <c r="E123" s="6" t="n">
        <v>1</v>
      </c>
      <c r="F123" s="6" t="n">
        <f aca="false">D123*E123</f>
        <v>34.534</v>
      </c>
      <c r="G123" s="6" t="n">
        <v>1</v>
      </c>
      <c r="H123" s="6" t="n">
        <f aca="false">D123*G123</f>
        <v>34.534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</row>
    <row r="124" customFormat="false" ht="24.05" hidden="false" customHeight="false" outlineLevel="0" collapsed="false">
      <c r="A124" s="6"/>
      <c r="B124" s="10" t="s">
        <v>72</v>
      </c>
      <c r="C124" s="8" t="s">
        <v>15</v>
      </c>
      <c r="D124" s="6" t="n">
        <v>34.534</v>
      </c>
      <c r="E124" s="6" t="n">
        <v>1</v>
      </c>
      <c r="F124" s="6" t="n">
        <f aca="false">D124*E124</f>
        <v>34.534</v>
      </c>
      <c r="G124" s="6" t="n">
        <v>1</v>
      </c>
      <c r="H124" s="6" t="n">
        <f aca="false">D124*G124</f>
        <v>34.534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</row>
    <row r="125" customFormat="false" ht="15.75" hidden="false" customHeight="false" outlineLevel="0" collapsed="false">
      <c r="A125" s="6"/>
      <c r="B125" s="10" t="s">
        <v>73</v>
      </c>
      <c r="C125" s="8" t="s">
        <v>15</v>
      </c>
      <c r="D125" s="6" t="n">
        <v>0.502</v>
      </c>
      <c r="E125" s="6" t="n">
        <v>2</v>
      </c>
      <c r="F125" s="6" t="n">
        <f aca="false">D125*E125</f>
        <v>1.004</v>
      </c>
      <c r="G125" s="6" t="n">
        <v>2</v>
      </c>
      <c r="H125" s="6" t="n">
        <f aca="false">D125*G125</f>
        <v>1.004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</row>
    <row r="126" customFormat="false" ht="15.75" hidden="false" customHeight="false" outlineLevel="0" collapsed="false">
      <c r="A126" s="6"/>
      <c r="B126" s="10" t="s">
        <v>74</v>
      </c>
      <c r="C126" s="8" t="s">
        <v>15</v>
      </c>
      <c r="D126" s="6" t="n">
        <v>0.562</v>
      </c>
      <c r="E126" s="6" t="n">
        <v>2</v>
      </c>
      <c r="F126" s="6" t="n">
        <f aca="false">D126*E126</f>
        <v>1.124</v>
      </c>
      <c r="G126" s="6" t="n">
        <v>2</v>
      </c>
      <c r="H126" s="6" t="n">
        <f aca="false">D126*G126</f>
        <v>1.124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</row>
    <row r="127" customFormat="false" ht="15.75" hidden="false" customHeight="false" outlineLevel="0" collapsed="false">
      <c r="A127" s="6"/>
      <c r="B127" s="10"/>
      <c r="C127" s="8"/>
      <c r="D127" s="6"/>
      <c r="E127" s="6"/>
      <c r="F127" s="6"/>
      <c r="G127" s="6"/>
      <c r="H127" s="6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</row>
    <row r="128" customFormat="false" ht="15.75" hidden="false" customHeight="false" outlineLevel="0" collapsed="false">
      <c r="A128" s="6"/>
      <c r="B128" s="10" t="s">
        <v>75</v>
      </c>
      <c r="C128" s="8" t="s">
        <v>15</v>
      </c>
      <c r="D128" s="6"/>
      <c r="E128" s="6" t="n">
        <v>2</v>
      </c>
      <c r="F128" s="6"/>
      <c r="G128" s="6" t="n">
        <v>2</v>
      </c>
      <c r="H128" s="6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</row>
    <row r="129" customFormat="false" ht="15.75" hidden="false" customHeight="false" outlineLevel="0" collapsed="false">
      <c r="A129" s="6"/>
      <c r="B129" s="10" t="s">
        <v>76</v>
      </c>
      <c r="C129" s="8" t="s">
        <v>15</v>
      </c>
      <c r="D129" s="6"/>
      <c r="E129" s="6" t="n">
        <v>4</v>
      </c>
      <c r="F129" s="6"/>
      <c r="G129" s="6" t="n">
        <v>4</v>
      </c>
      <c r="H129" s="6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</row>
    <row r="130" customFormat="false" ht="15.75" hidden="false" customHeight="false" outlineLevel="0" collapsed="false">
      <c r="A130" s="6"/>
      <c r="B130" s="10" t="s">
        <v>77</v>
      </c>
      <c r="C130" s="8" t="s">
        <v>15</v>
      </c>
      <c r="D130" s="6"/>
      <c r="E130" s="6" t="n">
        <v>1</v>
      </c>
      <c r="F130" s="6"/>
      <c r="G130" s="6" t="n">
        <v>1</v>
      </c>
      <c r="H130" s="6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</row>
    <row r="131" customFormat="false" ht="15.75" hidden="false" customHeight="false" outlineLevel="0" collapsed="false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</row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99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cp:lastPrinted>2025-07-26T18:12:03Z</cp:lastPrinted>
  <dcterms:modified xsi:type="dcterms:W3CDTF">2025-07-26T18:17:00Z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